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 tabRatio="779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  <sheet name="Batumu IDH" sheetId="9" r:id="rId7"/>
    <sheet name="LMA Kutaisi" sheetId="10" r:id="rId8"/>
    <sheet name="CITO" sheetId="11" r:id="rId9"/>
    <sheet name="MEGALAB" sheetId="13" r:id="rId10"/>
    <sheet name="MOLECULAR" sheetId="14" r:id="rId11"/>
  </sheets>
  <calcPr calcId="152511"/>
</workbook>
</file>

<file path=xl/calcChain.xml><?xml version="1.0" encoding="utf-8"?>
<calcChain xmlns="http://schemas.openxmlformats.org/spreadsheetml/2006/main">
  <c r="L8" i="5" l="1"/>
  <c r="L6" i="5"/>
  <c r="L5" i="5"/>
  <c r="L4" i="5"/>
  <c r="B4" i="5" s="1"/>
  <c r="K8" i="5"/>
  <c r="K5" i="5"/>
  <c r="K6" i="5"/>
  <c r="K4" i="5"/>
  <c r="J8" i="5"/>
  <c r="J6" i="5"/>
  <c r="J5" i="5"/>
  <c r="J4" i="5"/>
  <c r="B6" i="5"/>
  <c r="B23" i="14"/>
  <c r="B21" i="14"/>
  <c r="B20" i="14"/>
  <c r="B4" i="14" s="1"/>
  <c r="B19" i="14"/>
  <c r="B15" i="14"/>
  <c r="B13" i="14"/>
  <c r="B5" i="14" s="1"/>
  <c r="B12" i="14"/>
  <c r="B11" i="14"/>
  <c r="B3" i="14" s="1"/>
  <c r="B7" i="14"/>
  <c r="B8" i="5" l="1"/>
  <c r="B5" i="5"/>
  <c r="C21" i="13"/>
  <c r="C20" i="13"/>
  <c r="C4" i="13" s="1"/>
  <c r="C19" i="13"/>
  <c r="C3" i="13" s="1"/>
  <c r="C13" i="13"/>
  <c r="C12" i="13"/>
  <c r="C11" i="13"/>
  <c r="C7" i="13"/>
  <c r="C5" i="13"/>
  <c r="B24" i="11" l="1"/>
  <c r="B7" i="11" s="1"/>
  <c r="B22" i="11"/>
  <c r="B21" i="11"/>
  <c r="B20" i="11"/>
  <c r="B16" i="11"/>
  <c r="B14" i="11"/>
  <c r="B5" i="11" s="1"/>
  <c r="B13" i="11"/>
  <c r="B4" i="11" s="1"/>
  <c r="B12" i="11"/>
  <c r="B3" i="11" s="1"/>
  <c r="I8" i="5" l="1"/>
  <c r="I6" i="5"/>
  <c r="I5" i="5"/>
  <c r="I4" i="5"/>
  <c r="B30" i="10"/>
  <c r="B28" i="10"/>
  <c r="B27" i="10"/>
  <c r="B26" i="10"/>
  <c r="B22" i="10"/>
  <c r="B20" i="10"/>
  <c r="B19" i="10"/>
  <c r="B18" i="10"/>
  <c r="B15" i="10"/>
  <c r="B7" i="10" s="1"/>
  <c r="B13" i="10"/>
  <c r="B5" i="10" s="1"/>
  <c r="B12" i="10"/>
  <c r="B4" i="10" s="1"/>
  <c r="B11" i="10"/>
  <c r="B3" i="10"/>
  <c r="B5" i="9" l="1"/>
  <c r="B24" i="9"/>
  <c r="B22" i="9"/>
  <c r="B21" i="9"/>
  <c r="B20" i="9"/>
  <c r="B16" i="9"/>
  <c r="B7" i="9" s="1"/>
  <c r="B14" i="9"/>
  <c r="B13" i="9"/>
  <c r="B12" i="9"/>
  <c r="B4" i="9" l="1"/>
  <c r="H5" i="5" s="1"/>
  <c r="B3" i="9"/>
  <c r="H4" i="5" s="1"/>
  <c r="H6" i="5"/>
  <c r="H8" i="5"/>
  <c r="Y19" i="4" l="1"/>
  <c r="V19" i="4" l="1"/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3" i="1"/>
  <c r="C4" i="5" s="1"/>
  <c r="B7" i="1"/>
  <c r="C8" i="5" s="1"/>
  <c r="B5" i="1"/>
  <c r="C6" i="5" s="1"/>
</calcChain>
</file>

<file path=xl/sharedStrings.xml><?xml version="1.0" encoding="utf-8"?>
<sst xmlns="http://schemas.openxmlformats.org/spreadsheetml/2006/main" count="285" uniqueCount="34">
  <si>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</si>
  <si>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</si>
  <si>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</si>
  <si>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</si>
  <si>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</si>
  <si>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</si>
  <si>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</si>
  <si>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</si>
  <si>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</si>
  <si>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</si>
  <si>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</si>
  <si>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</si>
  <si>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</si>
  <si>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</si>
  <si>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</si>
  <si>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</si>
  <si>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</si>
  <si>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</si>
  <si>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</si>
  <si>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</si>
  <si>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</si>
  <si>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</si>
  <si>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</si>
  <si>
    <t>Batumi IDH</t>
  </si>
  <si>
    <t>ქუთაისი ვეტ ლაბი</t>
  </si>
  <si>
    <t>2020-ივნისი</t>
  </si>
  <si>
    <t>Kutaisi LMA</t>
  </si>
  <si>
    <t>ციტო</t>
  </si>
  <si>
    <t xml:space="preserve">მეგალაბი </t>
  </si>
  <si>
    <t>მეგალაბი</t>
  </si>
  <si>
    <t>მოლეკულური დიაგნოსტიკის ცენტრი</t>
  </si>
  <si>
    <t>CITO</t>
  </si>
  <si>
    <t>MEGALAB</t>
  </si>
  <si>
    <t>MOLECULAR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</si>
</sst>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" fontId="3" fillId="2" borderId="2" xfId="0" applyNumberFormat="1" applyFont="1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vertical="center" textRotation="90"/>
    </xf>
    <xf numFmtId="0" fontId="3" fillId="0" borderId="0" xfId="0" applyFont="1" applyAlignment="1">
      <alignment vertical="center" textRotation="90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I4" sqref="I4:L4"/>
    </sheetView>
  </sheetViews>
  <sheetFormatPr defaultRowHeight="14.5" x14ac:dyDescent="0.35"/>
  <cols>
    <col min="1" max="1" width="36.6328125" customWidth="1"/>
    <col min="2" max="2" width="12.36328125" customWidth="1"/>
    <col min="8" max="8" width="10.08984375" customWidth="1"/>
    <col min="9" max="9" width="10.26953125" customWidth="1"/>
    <col min="12" max="12" width="11.1796875" customWidth="1"/>
    <col min="13" max="13" width="12.0898437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  <c r="H3" s="18" t="s">
        <v>23</v>
      </c>
      <c r="I3" s="18" t="s">
        <v>26</v>
      </c>
      <c r="J3" s="18" t="s">
        <v>31</v>
      </c>
      <c r="K3" s="18" t="s">
        <v>32</v>
      </c>
      <c r="L3" s="18" t="s">
        <v>33</v>
      </c>
      <c r="M3" s="18"/>
    </row>
    <row r="4" spans="1:48" s="3" customFormat="1" ht="37.5" customHeight="1" x14ac:dyDescent="0.35">
      <c r="A4" s="11" t="s">
        <v>2</v>
      </c>
      <c r="B4" s="22">
        <f>SUM(C4:M4)</f>
        <v>11324</v>
      </c>
      <c r="C4" s="22">
        <f>'Lugar Center'!B3</f>
        <v>5503</v>
      </c>
      <c r="D4" s="22">
        <f>Kutaisi!B3</f>
        <v>1602</v>
      </c>
      <c r="E4" s="22">
        <f>Batumi!B3</f>
        <v>2531</v>
      </c>
      <c r="F4" s="22">
        <f>IDH!B3</f>
        <v>958</v>
      </c>
      <c r="G4" s="22">
        <f>NeoLab!B3</f>
        <v>540</v>
      </c>
      <c r="H4" s="22">
        <f>'Batumu IDH'!B3</f>
        <v>40</v>
      </c>
      <c r="I4" s="22">
        <f>'LMA Kutaisi'!B3</f>
        <v>54</v>
      </c>
      <c r="J4" s="22">
        <f>CITO!B3</f>
        <v>58</v>
      </c>
      <c r="K4" s="22">
        <f>MEGALAB!C3</f>
        <v>22</v>
      </c>
      <c r="L4" s="22">
        <f>MOLECULAR!B3</f>
        <v>16</v>
      </c>
      <c r="M4" s="22"/>
    </row>
    <row r="5" spans="1:48" s="3" customFormat="1" x14ac:dyDescent="0.35">
      <c r="A5" s="11" t="s">
        <v>3</v>
      </c>
      <c r="B5" s="22">
        <f>SUM(C5:M5)</f>
        <v>11218</v>
      </c>
      <c r="C5" s="22">
        <f>'Lugar Center'!B4</f>
        <v>5503</v>
      </c>
      <c r="D5" s="22">
        <f>Kutaisi!B4</f>
        <v>1602</v>
      </c>
      <c r="E5" s="22">
        <f>Batumi!B4</f>
        <v>2442</v>
      </c>
      <c r="F5" s="22">
        <f>IDH!B4</f>
        <v>957</v>
      </c>
      <c r="G5" s="22">
        <f>NeoLab!B4</f>
        <v>540</v>
      </c>
      <c r="H5" s="22">
        <f>'Batumu IDH'!B4</f>
        <v>40</v>
      </c>
      <c r="I5" s="22">
        <f>'LMA Kutaisi'!B4</f>
        <v>54</v>
      </c>
      <c r="J5" s="22">
        <f>CITO!B4</f>
        <v>53</v>
      </c>
      <c r="K5" s="22">
        <f>MEGALAB!C4</f>
        <v>11</v>
      </c>
      <c r="L5" s="22">
        <f>MOLECULAR!B4</f>
        <v>16</v>
      </c>
      <c r="M5" s="22"/>
    </row>
    <row r="6" spans="1:48" s="3" customFormat="1" ht="23.25" customHeight="1" x14ac:dyDescent="0.35">
      <c r="A6" s="11" t="s">
        <v>0</v>
      </c>
      <c r="B6" s="22">
        <f>SUM(C6:M6)</f>
        <v>654</v>
      </c>
      <c r="C6" s="22">
        <f>'Lugar Center'!B5</f>
        <v>304</v>
      </c>
      <c r="D6" s="22">
        <f>Kutaisi!B5</f>
        <v>40</v>
      </c>
      <c r="E6" s="22">
        <f>Batumi!B5</f>
        <v>48</v>
      </c>
      <c r="F6" s="22">
        <f>IDH!B5</f>
        <v>252</v>
      </c>
      <c r="G6" s="22">
        <f>NeoLab!B5</f>
        <v>2</v>
      </c>
      <c r="H6" s="22">
        <f>'Batumu IDH'!B5</f>
        <v>0</v>
      </c>
      <c r="I6" s="22">
        <f>'LMA Kutaisi'!B5</f>
        <v>0</v>
      </c>
      <c r="J6" s="22">
        <f>CITO!B5</f>
        <v>1</v>
      </c>
      <c r="K6" s="22">
        <f>MEGALAB!C5</f>
        <v>7</v>
      </c>
      <c r="L6" s="22">
        <f>MOLECULAR!B5</f>
        <v>0</v>
      </c>
      <c r="M6" s="22"/>
    </row>
    <row r="7" spans="1:48" s="3" customFormat="1" ht="6" customHeight="1" x14ac:dyDescent="0.3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48" s="3" customFormat="1" ht="44.25" customHeight="1" x14ac:dyDescent="0.35">
      <c r="A8" s="30" t="s">
        <v>12</v>
      </c>
      <c r="B8" s="29">
        <f>SUM(C8:M8)</f>
        <v>456</v>
      </c>
      <c r="C8" s="29">
        <f>'Lugar Center'!B7</f>
        <v>288</v>
      </c>
      <c r="D8" s="29">
        <f>Kutaisi!B7</f>
        <v>28</v>
      </c>
      <c r="E8" s="29">
        <f>Batumi!B7</f>
        <v>65</v>
      </c>
      <c r="F8" s="29">
        <f>IDH!B7</f>
        <v>35</v>
      </c>
      <c r="G8" s="29">
        <f>NeoLab!B7</f>
        <v>39</v>
      </c>
      <c r="H8" s="29">
        <f>'Batumu IDH'!B7</f>
        <v>1</v>
      </c>
      <c r="I8" s="29">
        <f>'LMA Kutaisi'!B7</f>
        <v>0</v>
      </c>
      <c r="J8" s="29">
        <f>CITO!B7</f>
        <v>0</v>
      </c>
      <c r="K8" s="29">
        <f>CITO!B7</f>
        <v>0</v>
      </c>
      <c r="L8" s="29">
        <f>MOLECULAR!B7</f>
        <v>0</v>
      </c>
      <c r="M8" s="2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4"/>
  <sheetViews>
    <sheetView workbookViewId="0">
      <selection activeCell="O10" sqref="O10"/>
    </sheetView>
  </sheetViews>
  <sheetFormatPr defaultColWidth="9.1796875" defaultRowHeight="14.5" x14ac:dyDescent="0.35"/>
  <cols>
    <col min="1" max="1" width="2" style="3" customWidth="1"/>
    <col min="2" max="2" width="23.7265625" style="3" customWidth="1"/>
    <col min="3" max="3" width="16.7265625" style="3" customWidth="1"/>
    <col min="4" max="33" width="4.7265625" style="4" customWidth="1"/>
    <col min="34" max="34" width="6.81640625" style="4" bestFit="1" customWidth="1"/>
    <col min="35" max="49" width="6.26953125" style="4" customWidth="1"/>
    <col min="50" max="61" width="6.26953125" style="3" customWidth="1"/>
    <col min="62" max="62" width="17" style="3" bestFit="1" customWidth="1"/>
    <col min="63" max="63" width="14.81640625" style="3" bestFit="1" customWidth="1"/>
    <col min="64" max="64" width="17" style="3" bestFit="1" customWidth="1"/>
    <col min="65" max="65" width="14.81640625" style="3" bestFit="1" customWidth="1"/>
    <col min="66" max="66" width="17" style="3" bestFit="1" customWidth="1"/>
    <col min="67" max="67" width="14.81640625" style="3" bestFit="1" customWidth="1"/>
    <col min="68" max="68" width="17" style="3" bestFit="1" customWidth="1"/>
    <col min="69" max="69" width="14.81640625" style="3" bestFit="1" customWidth="1"/>
    <col min="70" max="70" width="17" style="3" bestFit="1" customWidth="1"/>
    <col min="71" max="71" width="14.81640625" style="3" bestFit="1" customWidth="1"/>
    <col min="72" max="72" width="17" style="3" bestFit="1" customWidth="1"/>
    <col min="73" max="73" width="14.81640625" style="3" bestFit="1" customWidth="1"/>
    <col min="74" max="74" width="17" style="3" bestFit="1" customWidth="1"/>
    <col min="75" max="75" width="14.81640625" style="3" bestFit="1" customWidth="1"/>
    <col min="76" max="76" width="17" style="3" bestFit="1" customWidth="1"/>
    <col min="77" max="77" width="14.81640625" style="3" bestFit="1" customWidth="1"/>
    <col min="78" max="78" width="17" style="3" bestFit="1" customWidth="1"/>
    <col min="79" max="79" width="14.81640625" style="3" bestFit="1" customWidth="1"/>
    <col min="80" max="80" width="17" style="3" bestFit="1" customWidth="1"/>
    <col min="81" max="81" width="14.81640625" style="3" bestFit="1" customWidth="1"/>
    <col min="82" max="82" width="17" style="3" bestFit="1" customWidth="1"/>
    <col min="83" max="83" width="14.81640625" style="3" bestFit="1" customWidth="1"/>
    <col min="84" max="84" width="17" style="3" bestFit="1" customWidth="1"/>
    <col min="85" max="85" width="14.81640625" style="3" bestFit="1" customWidth="1"/>
    <col min="86" max="86" width="17" style="3" bestFit="1" customWidth="1"/>
    <col min="87" max="87" width="14.81640625" style="3" bestFit="1" customWidth="1"/>
    <col min="88" max="88" width="17" style="3" bestFit="1" customWidth="1"/>
    <col min="89" max="89" width="14.81640625" style="3" bestFit="1" customWidth="1"/>
    <col min="90" max="90" width="17" style="3" bestFit="1" customWidth="1"/>
    <col min="91" max="91" width="14.81640625" style="3" bestFit="1" customWidth="1"/>
    <col min="92" max="16384" width="9.1796875" style="3"/>
  </cols>
  <sheetData>
    <row r="1" spans="2:49" ht="15.5" x14ac:dyDescent="0.35">
      <c r="B1" s="44" t="s">
        <v>7</v>
      </c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2:49" s="15" customFormat="1" ht="13" x14ac:dyDescent="0.35">
      <c r="B2" s="47" t="s">
        <v>28</v>
      </c>
      <c r="C2" s="48" t="s">
        <v>5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2:49" x14ac:dyDescent="0.35">
      <c r="B3" s="50" t="s">
        <v>2</v>
      </c>
      <c r="C3" s="51">
        <f>C11+C19</f>
        <v>22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2:49" x14ac:dyDescent="0.35">
      <c r="B4" s="50" t="s">
        <v>3</v>
      </c>
      <c r="C4" s="51">
        <f>C12+C20</f>
        <v>11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2:49" x14ac:dyDescent="0.35">
      <c r="B5" s="50" t="s">
        <v>0</v>
      </c>
      <c r="C5" s="51">
        <f>C13+C21</f>
        <v>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2:49" x14ac:dyDescent="0.3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2:49" ht="29" x14ac:dyDescent="0.35">
      <c r="B7" s="52" t="s">
        <v>12</v>
      </c>
      <c r="C7" s="53">
        <f>C15+C23</f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2:49" x14ac:dyDescent="0.35">
      <c r="B8" s="45"/>
      <c r="C8" s="45"/>
      <c r="D8" s="46"/>
      <c r="E8" s="46"/>
      <c r="F8" s="46"/>
      <c r="G8" s="46"/>
      <c r="H8" s="46"/>
      <c r="I8" s="46"/>
      <c r="J8" s="46" t="s">
        <v>10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2:49" x14ac:dyDescent="0.35">
      <c r="B9" s="54" t="s">
        <v>8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55"/>
      <c r="AD9" s="46"/>
      <c r="AE9" s="46"/>
      <c r="AF9" s="46"/>
      <c r="AG9" s="46"/>
      <c r="AH9" s="46"/>
      <c r="AI9" s="46"/>
    </row>
    <row r="10" spans="2:49" s="58" customFormat="1" ht="32.5" x14ac:dyDescent="0.35">
      <c r="B10" s="47" t="s">
        <v>29</v>
      </c>
      <c r="C10" s="47" t="s">
        <v>5</v>
      </c>
      <c r="D10" s="56">
        <v>43945</v>
      </c>
      <c r="E10" s="56">
        <v>43946</v>
      </c>
      <c r="F10" s="56">
        <v>43947</v>
      </c>
      <c r="G10" s="56">
        <v>43948</v>
      </c>
      <c r="H10" s="56">
        <v>43949</v>
      </c>
      <c r="I10" s="56">
        <v>43950</v>
      </c>
      <c r="J10" s="56">
        <v>43951</v>
      </c>
      <c r="K10" s="57"/>
      <c r="L10" s="57"/>
    </row>
    <row r="11" spans="2:49" x14ac:dyDescent="0.35">
      <c r="B11" s="50" t="s">
        <v>2</v>
      </c>
      <c r="C11" s="51">
        <f>SUM(D11:J11)</f>
        <v>22</v>
      </c>
      <c r="D11" s="59">
        <v>22</v>
      </c>
      <c r="E11" s="59"/>
      <c r="F11" s="59"/>
      <c r="G11" s="59"/>
      <c r="H11" s="59"/>
      <c r="I11" s="59"/>
      <c r="J11" s="59"/>
      <c r="K11" s="45"/>
      <c r="L11" s="4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2:49" x14ac:dyDescent="0.35">
      <c r="B12" s="50" t="s">
        <v>3</v>
      </c>
      <c r="C12" s="51">
        <f>SUM(D12:J12)</f>
        <v>11</v>
      </c>
      <c r="D12" s="59">
        <v>11</v>
      </c>
      <c r="E12" s="59"/>
      <c r="F12" s="59"/>
      <c r="G12" s="59"/>
      <c r="H12" s="59"/>
      <c r="I12" s="59"/>
      <c r="J12" s="59"/>
      <c r="K12" s="45"/>
      <c r="L12" s="4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2:49" x14ac:dyDescent="0.35">
      <c r="B13" s="50" t="s">
        <v>0</v>
      </c>
      <c r="C13" s="51">
        <f>SUM(D13:J13)</f>
        <v>7</v>
      </c>
      <c r="D13" s="59">
        <v>7</v>
      </c>
      <c r="E13" s="59"/>
      <c r="F13" s="59"/>
      <c r="G13" s="59"/>
      <c r="H13" s="59"/>
      <c r="I13" s="59"/>
      <c r="J13" s="59"/>
      <c r="K13" s="45"/>
      <c r="L13" s="4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2:49" x14ac:dyDescent="0.35">
      <c r="B14" s="45"/>
      <c r="C14" s="51"/>
      <c r="D14" s="45"/>
      <c r="E14" s="45"/>
      <c r="F14" s="45"/>
      <c r="G14" s="45"/>
      <c r="H14" s="45"/>
      <c r="I14" s="45"/>
      <c r="J14" s="45"/>
      <c r="K14" s="45"/>
      <c r="L14" s="4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2:49" ht="29" x14ac:dyDescent="0.35">
      <c r="B15" s="60" t="s">
        <v>11</v>
      </c>
      <c r="C15" s="51"/>
      <c r="D15" s="59">
        <v>0</v>
      </c>
      <c r="E15" s="59"/>
      <c r="F15" s="59"/>
      <c r="G15" s="59"/>
      <c r="H15" s="59"/>
      <c r="I15" s="59"/>
      <c r="J15" s="59"/>
      <c r="K15" s="45"/>
      <c r="L15" s="4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2:49" x14ac:dyDescent="0.35">
      <c r="B16" s="45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2:49" x14ac:dyDescent="0.35">
      <c r="B17" s="54" t="s">
        <v>9</v>
      </c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55"/>
      <c r="AD17" s="46"/>
      <c r="AE17" s="46"/>
      <c r="AF17" s="46"/>
      <c r="AG17" s="46"/>
      <c r="AH17" s="46"/>
      <c r="AI17" s="46"/>
    </row>
    <row r="18" spans="2:49" s="58" customFormat="1" ht="35.5" x14ac:dyDescent="0.35">
      <c r="B18" s="47" t="s">
        <v>29</v>
      </c>
      <c r="C18" s="47" t="s">
        <v>5</v>
      </c>
      <c r="D18" s="56">
        <v>43952</v>
      </c>
      <c r="E18" s="56">
        <v>43953</v>
      </c>
      <c r="F18" s="56">
        <v>43954</v>
      </c>
      <c r="G18" s="56">
        <v>43955</v>
      </c>
      <c r="H18" s="56">
        <v>43956</v>
      </c>
      <c r="I18" s="56">
        <v>43957</v>
      </c>
      <c r="J18" s="56">
        <v>43958</v>
      </c>
      <c r="K18" s="56">
        <v>43959</v>
      </c>
      <c r="L18" s="56">
        <v>43960</v>
      </c>
      <c r="M18" s="56">
        <v>43961</v>
      </c>
      <c r="N18" s="56">
        <v>43962</v>
      </c>
      <c r="O18" s="56">
        <v>43963</v>
      </c>
      <c r="P18" s="56">
        <v>43964</v>
      </c>
      <c r="Q18" s="56">
        <v>43965</v>
      </c>
      <c r="R18" s="56">
        <v>43966</v>
      </c>
      <c r="S18" s="56">
        <v>43967</v>
      </c>
      <c r="T18" s="56">
        <v>43968</v>
      </c>
      <c r="U18" s="56">
        <v>43969</v>
      </c>
      <c r="V18" s="56">
        <v>43970</v>
      </c>
      <c r="W18" s="56">
        <v>43971</v>
      </c>
      <c r="X18" s="56">
        <v>43972</v>
      </c>
      <c r="Y18" s="56">
        <v>43973</v>
      </c>
      <c r="Z18" s="56">
        <v>43974</v>
      </c>
      <c r="AA18" s="56">
        <v>43975</v>
      </c>
      <c r="AB18" s="56">
        <v>43976</v>
      </c>
      <c r="AC18" s="56">
        <v>43977</v>
      </c>
      <c r="AD18" s="56">
        <v>43978</v>
      </c>
      <c r="AE18" s="56">
        <v>43979</v>
      </c>
      <c r="AF18" s="56">
        <v>43980</v>
      </c>
      <c r="AG18" s="56">
        <v>43981</v>
      </c>
      <c r="AH18" s="56">
        <v>43982</v>
      </c>
      <c r="AI18" s="57"/>
    </row>
    <row r="19" spans="2:49" x14ac:dyDescent="0.35">
      <c r="B19" s="50" t="s">
        <v>2</v>
      </c>
      <c r="C19" s="51">
        <f>SUM(D19:AH19)</f>
        <v>0</v>
      </c>
      <c r="D19" s="51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45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2:49" x14ac:dyDescent="0.35">
      <c r="B20" s="50" t="s">
        <v>3</v>
      </c>
      <c r="C20" s="51">
        <f t="shared" ref="C20:C21" si="0">SUM(D20:AH20)</f>
        <v>0</v>
      </c>
      <c r="D20" s="51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45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2:49" x14ac:dyDescent="0.35">
      <c r="B21" s="50" t="s">
        <v>0</v>
      </c>
      <c r="C21" s="51">
        <f t="shared" si="0"/>
        <v>0</v>
      </c>
      <c r="D21" s="51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45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2:49" x14ac:dyDescent="0.35">
      <c r="B22" s="45"/>
      <c r="C22" s="51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2:49" ht="29" x14ac:dyDescent="0.35">
      <c r="B23" s="60" t="s">
        <v>11</v>
      </c>
      <c r="C23" s="51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45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2:49" x14ac:dyDescent="0.35">
      <c r="B24" s="45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workbookViewId="0">
      <selection activeCell="A7" sqref="A7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4" width="6.7265625" style="4" bestFit="1" customWidth="1"/>
    <col min="5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26" x14ac:dyDescent="0.35">
      <c r="A2" s="12" t="s">
        <v>30</v>
      </c>
      <c r="B2" s="18" t="s">
        <v>5</v>
      </c>
    </row>
    <row r="3" spans="1:48" ht="26" x14ac:dyDescent="0.35">
      <c r="A3" s="11" t="s">
        <v>2</v>
      </c>
      <c r="B3" s="22">
        <f>B11+B19</f>
        <v>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 t="shared" ref="B4:B5" si="0">B12+B20</f>
        <v>16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 t="shared" si="0"/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8</v>
      </c>
      <c r="B9" s="23"/>
      <c r="AB9" s="10"/>
    </row>
    <row r="10" spans="1:48" s="15" customFormat="1" ht="26" x14ac:dyDescent="0.35">
      <c r="A10" s="12" t="s">
        <v>30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14">
        <v>43950</v>
      </c>
      <c r="I10" s="14">
        <v>43951</v>
      </c>
    </row>
    <row r="11" spans="1:48" ht="26" x14ac:dyDescent="0.35">
      <c r="A11" s="11" t="s">
        <v>2</v>
      </c>
      <c r="B11" s="22">
        <f>SUM(C11:I11)</f>
        <v>16</v>
      </c>
      <c r="C11" s="1">
        <v>16</v>
      </c>
      <c r="D11" s="1"/>
      <c r="E11" s="1"/>
      <c r="F11" s="1"/>
      <c r="G11" s="1"/>
      <c r="H11" s="1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SUM(C12:I12)</f>
        <v>16</v>
      </c>
      <c r="C12" s="1">
        <v>16</v>
      </c>
      <c r="D12" s="1"/>
      <c r="E12" s="1"/>
      <c r="F12" s="1"/>
      <c r="G12" s="1"/>
      <c r="H12" s="1"/>
      <c r="I12" s="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SUM(C13:I13)</f>
        <v>0</v>
      </c>
      <c r="C13" s="1">
        <v>0</v>
      </c>
      <c r="D13" s="1"/>
      <c r="E13" s="1"/>
      <c r="F13" s="1"/>
      <c r="G13" s="1"/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SUM(C15:I15)</f>
        <v>0</v>
      </c>
      <c r="C15" s="1"/>
      <c r="D15" s="1"/>
      <c r="E15" s="1"/>
      <c r="F15" s="1"/>
      <c r="G15" s="1"/>
      <c r="H15" s="1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7" spans="1:48" x14ac:dyDescent="0.35">
      <c r="A17" s="21" t="s">
        <v>9</v>
      </c>
      <c r="B17" s="23"/>
      <c r="AB17" s="10"/>
    </row>
    <row r="18" spans="1:48" s="15" customFormat="1" ht="26" x14ac:dyDescent="0.35">
      <c r="A18" s="12" t="s">
        <v>30</v>
      </c>
      <c r="B18" s="24" t="s">
        <v>5</v>
      </c>
      <c r="C18" s="14">
        <v>43952</v>
      </c>
      <c r="D18" s="14">
        <v>43953</v>
      </c>
      <c r="E18" s="14">
        <v>43954</v>
      </c>
      <c r="F18" s="14">
        <v>43955</v>
      </c>
      <c r="G18" s="14">
        <v>43956</v>
      </c>
      <c r="H18" s="14">
        <v>43957</v>
      </c>
      <c r="I18" s="14">
        <v>43958</v>
      </c>
      <c r="J18" s="14">
        <v>43959</v>
      </c>
      <c r="K18" s="14">
        <v>43960</v>
      </c>
      <c r="L18" s="14">
        <v>43961</v>
      </c>
      <c r="M18" s="14">
        <v>43962</v>
      </c>
      <c r="N18" s="14">
        <v>43963</v>
      </c>
      <c r="O18" s="14">
        <v>43964</v>
      </c>
      <c r="P18" s="14">
        <v>43965</v>
      </c>
      <c r="Q18" s="14">
        <v>43966</v>
      </c>
      <c r="R18" s="14">
        <v>43967</v>
      </c>
      <c r="S18" s="14">
        <v>43968</v>
      </c>
      <c r="T18" s="14">
        <v>43969</v>
      </c>
      <c r="U18" s="14">
        <v>43970</v>
      </c>
      <c r="V18" s="14">
        <v>43971</v>
      </c>
      <c r="W18" s="14">
        <v>43972</v>
      </c>
      <c r="X18" s="14">
        <v>43973</v>
      </c>
      <c r="Y18" s="14">
        <v>43974</v>
      </c>
      <c r="Z18" s="14">
        <v>43975</v>
      </c>
      <c r="AA18" s="14">
        <v>43976</v>
      </c>
      <c r="AB18" s="14">
        <v>43977</v>
      </c>
      <c r="AC18" s="14">
        <v>43978</v>
      </c>
      <c r="AD18" s="14">
        <v>43979</v>
      </c>
      <c r="AE18" s="14">
        <v>43980</v>
      </c>
      <c r="AF18" s="14">
        <v>43981</v>
      </c>
      <c r="AG18" s="14">
        <v>43982</v>
      </c>
    </row>
    <row r="19" spans="1:48" ht="26" x14ac:dyDescent="0.35">
      <c r="A19" s="11" t="s">
        <v>2</v>
      </c>
      <c r="B19" s="22">
        <f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 t="shared" ref="B20:B21" si="1"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 t="shared" si="1"/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 t="shared" ref="B23" si="2">SUM(C23:AG23)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G17" workbookViewId="0">
      <selection activeCell="AA31" sqref="AA3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5503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5503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304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288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>SUM(C20:AG20)</f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>SUM(C22:AG22)</f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3889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>
        <v>156</v>
      </c>
      <c r="S26" s="2">
        <v>252</v>
      </c>
      <c r="T26" s="2">
        <v>166</v>
      </c>
      <c r="U26" s="2">
        <v>110</v>
      </c>
      <c r="V26" s="1">
        <v>244</v>
      </c>
      <c r="W26" s="1">
        <v>394</v>
      </c>
      <c r="X26" s="1">
        <v>443</v>
      </c>
      <c r="Y26" s="1">
        <v>276</v>
      </c>
      <c r="Z26" s="1">
        <v>304</v>
      </c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3886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>
        <v>156</v>
      </c>
      <c r="S27" s="2">
        <v>252</v>
      </c>
      <c r="T27" s="2">
        <v>166</v>
      </c>
      <c r="U27" s="2">
        <v>106</v>
      </c>
      <c r="V27" s="1">
        <v>248</v>
      </c>
      <c r="W27" s="1">
        <v>382</v>
      </c>
      <c r="X27" s="1">
        <v>455</v>
      </c>
      <c r="Y27" s="1">
        <v>276</v>
      </c>
      <c r="Z27" s="1">
        <v>304</v>
      </c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240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>
        <v>11</v>
      </c>
      <c r="S28" s="2">
        <v>23</v>
      </c>
      <c r="T28" s="2">
        <v>14</v>
      </c>
      <c r="U28" s="2">
        <v>10</v>
      </c>
      <c r="V28" s="1">
        <v>13</v>
      </c>
      <c r="W28" s="1">
        <v>3</v>
      </c>
      <c r="X28" s="1">
        <v>17</v>
      </c>
      <c r="Y28" s="1">
        <v>45</v>
      </c>
      <c r="Z28" s="1">
        <v>19</v>
      </c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210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>
        <v>24</v>
      </c>
      <c r="S30" s="2">
        <v>13</v>
      </c>
      <c r="T30" s="2">
        <v>7</v>
      </c>
      <c r="U30" s="2">
        <v>3</v>
      </c>
      <c r="V30" s="1">
        <v>7</v>
      </c>
      <c r="W30" s="1">
        <v>3</v>
      </c>
      <c r="X30" s="1">
        <v>8</v>
      </c>
      <c r="Y30" s="1">
        <v>6</v>
      </c>
      <c r="Z30" s="1">
        <v>25</v>
      </c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>SUM(C36:AG36)</f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S13" workbookViewId="0">
      <selection activeCell="K17" sqref="H15:K17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1602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1602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40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1382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>
        <v>51</v>
      </c>
      <c r="S19" s="2">
        <v>30</v>
      </c>
      <c r="T19" s="2">
        <v>52</v>
      </c>
      <c r="U19" s="2">
        <v>26</v>
      </c>
      <c r="V19" s="1">
        <v>108</v>
      </c>
      <c r="W19" s="1">
        <v>120</v>
      </c>
      <c r="X19" s="1">
        <v>168</v>
      </c>
      <c r="Y19" s="1">
        <v>140</v>
      </c>
      <c r="Z19" s="1">
        <v>125</v>
      </c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1383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>
        <v>51</v>
      </c>
      <c r="S20" s="2">
        <v>30</v>
      </c>
      <c r="T20" s="2">
        <v>52</v>
      </c>
      <c r="U20" s="2">
        <v>26</v>
      </c>
      <c r="V20" s="1">
        <v>108</v>
      </c>
      <c r="W20" s="1">
        <v>115</v>
      </c>
      <c r="X20" s="1">
        <v>95</v>
      </c>
      <c r="Y20" s="1">
        <v>218</v>
      </c>
      <c r="Z20" s="1">
        <v>125</v>
      </c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26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>
        <v>0</v>
      </c>
      <c r="S21" s="2">
        <v>1</v>
      </c>
      <c r="T21" s="2">
        <v>3</v>
      </c>
      <c r="U21" s="2">
        <v>0</v>
      </c>
      <c r="V21" s="1">
        <v>0</v>
      </c>
      <c r="W21" s="1">
        <v>0</v>
      </c>
      <c r="X21" s="1">
        <v>1</v>
      </c>
      <c r="Y21" s="1">
        <v>0</v>
      </c>
      <c r="Z21" s="1">
        <v>1</v>
      </c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21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33">
        <v>1</v>
      </c>
      <c r="S23" s="2">
        <v>0</v>
      </c>
      <c r="T23" s="2"/>
      <c r="U23" s="2">
        <v>0</v>
      </c>
      <c r="V23" s="1">
        <v>0</v>
      </c>
      <c r="W23" s="1"/>
      <c r="X23" s="1">
        <v>0</v>
      </c>
      <c r="Y23" s="1">
        <v>0</v>
      </c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U13" workbookViewId="0">
      <selection activeCell="Y20" sqref="Y20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2531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2442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65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SUM(C13:W13)</f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2321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>
        <v>120</v>
      </c>
      <c r="S19" s="2">
        <v>108</v>
      </c>
      <c r="T19" s="2">
        <v>91</v>
      </c>
      <c r="U19" s="2">
        <v>131</v>
      </c>
      <c r="V19" s="1">
        <f>102+45</f>
        <v>147</v>
      </c>
      <c r="W19" s="1">
        <v>154</v>
      </c>
      <c r="X19" s="1">
        <v>46</v>
      </c>
      <c r="Y19" s="1">
        <f>168+90</f>
        <v>258</v>
      </c>
      <c r="Z19" s="1">
        <v>250</v>
      </c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2232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>
        <v>116</v>
      </c>
      <c r="S20" s="2">
        <v>112</v>
      </c>
      <c r="T20" s="2">
        <v>91</v>
      </c>
      <c r="U20" s="2">
        <v>131</v>
      </c>
      <c r="V20" s="1">
        <v>102</v>
      </c>
      <c r="W20" s="1">
        <v>199</v>
      </c>
      <c r="X20" s="1">
        <v>46</v>
      </c>
      <c r="Y20" s="1">
        <v>168</v>
      </c>
      <c r="Z20" s="1">
        <v>251</v>
      </c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42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>
        <v>5</v>
      </c>
      <c r="T21" s="2"/>
      <c r="U21" s="2">
        <v>7</v>
      </c>
      <c r="V21" s="1"/>
      <c r="W21" s="1">
        <v>6</v>
      </c>
      <c r="X21" s="1">
        <v>11</v>
      </c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55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>
        <v>1</v>
      </c>
      <c r="S23" s="2">
        <v>4</v>
      </c>
      <c r="T23" s="2"/>
      <c r="U23" s="9">
        <v>2</v>
      </c>
      <c r="V23" s="1"/>
      <c r="W23" s="1"/>
      <c r="X23" s="34">
        <v>1</v>
      </c>
      <c r="Y23" s="34">
        <v>1</v>
      </c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K17" workbookViewId="0">
      <selection activeCell="Z23" sqref="Z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958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957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252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636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>
        <v>32</v>
      </c>
      <c r="S19" s="2">
        <v>26</v>
      </c>
      <c r="T19" s="2">
        <v>21</v>
      </c>
      <c r="U19" s="2">
        <v>21</v>
      </c>
      <c r="V19" s="1">
        <v>22</v>
      </c>
      <c r="W19" s="1">
        <v>33</v>
      </c>
      <c r="X19" s="1">
        <v>44</v>
      </c>
      <c r="Y19" s="1">
        <v>29</v>
      </c>
      <c r="Z19" s="1">
        <v>33</v>
      </c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635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>
        <v>32</v>
      </c>
      <c r="S20" s="2">
        <v>26</v>
      </c>
      <c r="T20" s="2">
        <v>21</v>
      </c>
      <c r="U20" s="2">
        <v>21</v>
      </c>
      <c r="V20" s="1">
        <v>22</v>
      </c>
      <c r="W20" s="1">
        <v>33</v>
      </c>
      <c r="X20" s="1">
        <v>44</v>
      </c>
      <c r="Y20" s="1">
        <v>29</v>
      </c>
      <c r="Z20" s="1">
        <v>32</v>
      </c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185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>
        <v>8</v>
      </c>
      <c r="S21" s="2">
        <v>2</v>
      </c>
      <c r="T21" s="2">
        <v>12</v>
      </c>
      <c r="U21" s="2">
        <v>6</v>
      </c>
      <c r="V21" s="1">
        <v>6</v>
      </c>
      <c r="W21" s="1">
        <v>14</v>
      </c>
      <c r="X21" s="1">
        <v>20</v>
      </c>
      <c r="Y21" s="1">
        <v>8</v>
      </c>
      <c r="Z21" s="1">
        <v>8</v>
      </c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15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M13" workbookViewId="0">
      <selection activeCell="AA23" sqref="AA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540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540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515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>
        <v>33</v>
      </c>
      <c r="S19" s="2">
        <v>18</v>
      </c>
      <c r="T19" s="2">
        <v>31</v>
      </c>
      <c r="U19" s="2"/>
      <c r="V19" s="1">
        <v>19</v>
      </c>
      <c r="W19" s="1">
        <v>17</v>
      </c>
      <c r="X19" s="1">
        <v>26</v>
      </c>
      <c r="Y19" s="1">
        <v>58</v>
      </c>
      <c r="Z19" s="1">
        <v>45</v>
      </c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515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>
        <v>33</v>
      </c>
      <c r="S20" s="2">
        <v>18</v>
      </c>
      <c r="T20" s="2">
        <v>31</v>
      </c>
      <c r="U20" s="2"/>
      <c r="V20" s="1">
        <v>19</v>
      </c>
      <c r="W20" s="1">
        <v>17</v>
      </c>
      <c r="X20" s="1">
        <v>26</v>
      </c>
      <c r="Y20" s="1">
        <v>58</v>
      </c>
      <c r="Z20" s="1">
        <v>45</v>
      </c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>
        <v>1</v>
      </c>
      <c r="Z21" s="1">
        <v>1</v>
      </c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39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>
        <v>8</v>
      </c>
      <c r="S23" s="2"/>
      <c r="T23" s="2"/>
      <c r="U23" s="2"/>
      <c r="V23" s="1">
        <v>1</v>
      </c>
      <c r="W23" s="1"/>
      <c r="X23" s="1">
        <v>1</v>
      </c>
      <c r="Y23" s="1">
        <v>2</v>
      </c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workbookViewId="0">
      <selection activeCell="O6" sqref="O6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B12+B20</f>
        <v>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 t="shared" ref="B4:B5" si="0">B13+B21</f>
        <v>40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 t="shared" si="0"/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B16+B24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I9" s="4" t="s">
        <v>10</v>
      </c>
    </row>
    <row r="10" spans="1:48" x14ac:dyDescent="0.35">
      <c r="A10" s="21" t="s">
        <v>8</v>
      </c>
      <c r="B10" s="23"/>
      <c r="AB10" s="10"/>
    </row>
    <row r="11" spans="1:48" s="15" customFormat="1" x14ac:dyDescent="0.35">
      <c r="A11" s="12" t="s">
        <v>13</v>
      </c>
      <c r="B11" s="24" t="s">
        <v>5</v>
      </c>
      <c r="C11" s="14">
        <v>43943</v>
      </c>
      <c r="D11" s="14">
        <v>43944</v>
      </c>
      <c r="E11" s="14">
        <v>43945</v>
      </c>
      <c r="F11" s="14">
        <v>43946</v>
      </c>
      <c r="G11" s="14">
        <v>43947</v>
      </c>
      <c r="H11" s="14">
        <v>43948</v>
      </c>
      <c r="I11" s="14">
        <v>43949</v>
      </c>
      <c r="J11" s="14">
        <v>43950</v>
      </c>
      <c r="K11" s="14">
        <v>43951</v>
      </c>
    </row>
    <row r="12" spans="1:48" ht="26" x14ac:dyDescent="0.35">
      <c r="A12" s="11" t="s">
        <v>2</v>
      </c>
      <c r="B12" s="22">
        <f>SUM(C12:K12)</f>
        <v>40</v>
      </c>
      <c r="C12" s="1">
        <v>11</v>
      </c>
      <c r="D12" s="1">
        <v>14</v>
      </c>
      <c r="E12" s="1">
        <v>15</v>
      </c>
      <c r="F12" s="1"/>
      <c r="G12" s="1"/>
      <c r="H12" s="1"/>
      <c r="I12" s="1"/>
      <c r="J12" s="1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3</v>
      </c>
      <c r="B13" s="22">
        <f>SUM(C13:K13)</f>
        <v>40</v>
      </c>
      <c r="C13" s="1">
        <v>11</v>
      </c>
      <c r="D13" s="1">
        <v>14</v>
      </c>
      <c r="E13" s="1">
        <v>15</v>
      </c>
      <c r="F13" s="1"/>
      <c r="G13" s="1"/>
      <c r="H13" s="1"/>
      <c r="I13" s="1"/>
      <c r="J13" s="1"/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A14" s="11" t="s">
        <v>0</v>
      </c>
      <c r="B14" s="22">
        <f>SUM(C14:K14)</f>
        <v>0</v>
      </c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35">
      <c r="B15" s="2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3.5" x14ac:dyDescent="0.35">
      <c r="A16" s="19" t="s">
        <v>11</v>
      </c>
      <c r="B16" s="22">
        <f>SUM(C16:K16)</f>
        <v>1</v>
      </c>
      <c r="C16" s="1"/>
      <c r="D16" s="1"/>
      <c r="E16" s="1">
        <v>1</v>
      </c>
      <c r="F16" s="1"/>
      <c r="G16" s="1"/>
      <c r="H16" s="1"/>
      <c r="I16" s="1"/>
      <c r="J16" s="1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35">
      <c r="A18" s="21" t="s">
        <v>9</v>
      </c>
      <c r="B18" s="23"/>
      <c r="AB18" s="10"/>
    </row>
    <row r="19" spans="1:48" s="15" customFormat="1" x14ac:dyDescent="0.35">
      <c r="A19" s="12" t="s">
        <v>13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6" x14ac:dyDescent="0.3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3</v>
      </c>
      <c r="B21" s="22">
        <f t="shared" ref="B21:B22" si="1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A22" s="11" t="s">
        <v>0</v>
      </c>
      <c r="B22" s="22">
        <f t="shared" si="1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3.5" x14ac:dyDescent="0.35">
      <c r="A24" s="19" t="s">
        <v>11</v>
      </c>
      <c r="B24" s="22">
        <f t="shared" ref="B24" si="2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workbookViewId="0">
      <selection activeCell="M11" sqref="M11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24</v>
      </c>
      <c r="B2" s="18" t="s">
        <v>5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48" ht="26" x14ac:dyDescent="0.35">
      <c r="A3" s="11" t="s">
        <v>2</v>
      </c>
      <c r="B3" s="22">
        <f>B11+B18+B26</f>
        <v>54</v>
      </c>
      <c r="C3" s="3"/>
      <c r="D3" s="3"/>
      <c r="E3" s="3"/>
      <c r="F3" s="3"/>
      <c r="G3" s="3"/>
      <c r="H3" s="3"/>
      <c r="I3" s="3"/>
      <c r="J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</f>
        <v>54</v>
      </c>
      <c r="C4" s="3"/>
      <c r="D4" s="3"/>
      <c r="E4" s="3"/>
      <c r="F4" s="3"/>
      <c r="G4" s="3"/>
      <c r="H4" s="3"/>
      <c r="I4" s="3"/>
      <c r="J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B13+B20+B28</f>
        <v>0</v>
      </c>
      <c r="C5" s="3"/>
      <c r="D5" s="3"/>
      <c r="E5" s="3"/>
      <c r="F5" s="3"/>
      <c r="G5" s="3"/>
      <c r="H5" s="3"/>
      <c r="I5" s="3"/>
      <c r="J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B15+B22+B30</f>
        <v>0</v>
      </c>
      <c r="C7" s="28"/>
      <c r="D7" s="3"/>
      <c r="E7" s="3"/>
      <c r="F7" s="3"/>
      <c r="G7" s="3"/>
      <c r="H7" s="3"/>
      <c r="I7" s="3"/>
      <c r="J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8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36">
        <v>43950</v>
      </c>
      <c r="I10" s="14">
        <v>43951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</row>
    <row r="11" spans="1:48" ht="26" x14ac:dyDescent="0.35">
      <c r="A11" s="11" t="s">
        <v>2</v>
      </c>
      <c r="B11" s="22">
        <f>SUM(C11:V11)</f>
        <v>54</v>
      </c>
      <c r="C11" s="2">
        <v>54</v>
      </c>
      <c r="D11" s="2"/>
      <c r="E11" s="2"/>
      <c r="F11" s="2"/>
      <c r="G11" s="2"/>
      <c r="H11" s="39"/>
      <c r="I11" s="40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54</v>
      </c>
      <c r="C12" s="2">
        <v>54</v>
      </c>
      <c r="D12" s="2"/>
      <c r="E12" s="2"/>
      <c r="F12" s="2"/>
      <c r="G12" s="2"/>
      <c r="H12" s="39"/>
      <c r="I12" s="26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0</v>
      </c>
      <c r="C13" s="2">
        <v>0</v>
      </c>
      <c r="D13" s="2"/>
      <c r="E13" s="2"/>
      <c r="F13" s="2"/>
      <c r="G13" s="2"/>
      <c r="H13" s="39"/>
      <c r="I13" s="2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I14" s="2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39">
        <v>0</v>
      </c>
      <c r="I15" s="2">
        <v>0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A16" s="21" t="s">
        <v>9</v>
      </c>
      <c r="B16" s="23"/>
      <c r="E16" s="42"/>
      <c r="F16" s="42"/>
      <c r="G16" s="42"/>
      <c r="H16" s="42"/>
      <c r="I16" s="42"/>
      <c r="J16" s="41"/>
      <c r="K16" s="41"/>
      <c r="L16" s="41"/>
      <c r="M16" s="41"/>
      <c r="N16" s="41"/>
      <c r="O16" s="41"/>
      <c r="P16" s="43"/>
      <c r="Q16" s="41"/>
      <c r="R16" s="41"/>
      <c r="S16" s="41"/>
      <c r="T16" s="41"/>
      <c r="U16" s="41"/>
      <c r="V16" s="41"/>
      <c r="W16" s="6"/>
      <c r="AB16" s="10"/>
    </row>
    <row r="17" spans="1:48" s="15" customFormat="1" x14ac:dyDescent="0.35">
      <c r="A17" s="12" t="s">
        <v>19</v>
      </c>
      <c r="B17" s="24" t="s">
        <v>5</v>
      </c>
      <c r="C17" s="14">
        <v>43952</v>
      </c>
      <c r="D17" s="14">
        <v>43953</v>
      </c>
      <c r="E17" s="14">
        <v>43954</v>
      </c>
      <c r="F17" s="14">
        <v>43955</v>
      </c>
      <c r="G17" s="14">
        <v>43956</v>
      </c>
      <c r="H17" s="14">
        <v>43957</v>
      </c>
      <c r="I17" s="14">
        <v>43958</v>
      </c>
      <c r="J17" s="14">
        <v>43959</v>
      </c>
      <c r="K17" s="14">
        <v>43960</v>
      </c>
      <c r="L17" s="14">
        <v>43961</v>
      </c>
      <c r="M17" s="14">
        <v>43962</v>
      </c>
      <c r="N17" s="14">
        <v>43963</v>
      </c>
      <c r="O17" s="14">
        <v>43964</v>
      </c>
      <c r="P17" s="14">
        <v>43965</v>
      </c>
      <c r="Q17" s="14">
        <v>43966</v>
      </c>
      <c r="R17" s="14">
        <v>43967</v>
      </c>
      <c r="S17" s="14">
        <v>43968</v>
      </c>
      <c r="T17" s="14">
        <v>43969</v>
      </c>
      <c r="U17" s="14">
        <v>43970</v>
      </c>
      <c r="V17" s="14">
        <v>43971</v>
      </c>
      <c r="W17" s="14">
        <v>43972</v>
      </c>
      <c r="X17" s="14">
        <v>43973</v>
      </c>
      <c r="Y17" s="14">
        <v>43974</v>
      </c>
      <c r="Z17" s="14">
        <v>43975</v>
      </c>
      <c r="AA17" s="14">
        <v>43976</v>
      </c>
      <c r="AB17" s="14">
        <v>43977</v>
      </c>
      <c r="AC17" s="14">
        <v>43978</v>
      </c>
      <c r="AD17" s="14">
        <v>43979</v>
      </c>
      <c r="AE17" s="14">
        <v>43980</v>
      </c>
      <c r="AF17" s="14">
        <v>43981</v>
      </c>
      <c r="AG17" s="14">
        <v>43982</v>
      </c>
    </row>
    <row r="18" spans="1:48" ht="26" x14ac:dyDescent="0.35">
      <c r="A18" s="11" t="s">
        <v>2</v>
      </c>
      <c r="B18" s="22">
        <f>SUM(C18:AG18)</f>
        <v>0</v>
      </c>
      <c r="C18" s="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0"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0</v>
      </c>
      <c r="B20" s="22">
        <f t="shared" si="0"/>
        <v>0</v>
      </c>
      <c r="C20" s="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B21" s="2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0"/>
        <v>0</v>
      </c>
      <c r="C22" s="26"/>
      <c r="D22" s="2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2"/>
      <c r="V22" s="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48" x14ac:dyDescent="0.35">
      <c r="A24" s="21" t="s">
        <v>25</v>
      </c>
      <c r="B24" s="23"/>
      <c r="AB24" s="10"/>
    </row>
    <row r="25" spans="1:48" s="15" customFormat="1" x14ac:dyDescent="0.35">
      <c r="A25" s="12" t="s">
        <v>19</v>
      </c>
      <c r="B25" s="24" t="s">
        <v>5</v>
      </c>
      <c r="C25" s="14">
        <v>43983</v>
      </c>
      <c r="D25" s="14">
        <v>43984</v>
      </c>
      <c r="E25" s="14">
        <v>43985</v>
      </c>
      <c r="F25" s="14">
        <v>43986</v>
      </c>
      <c r="G25" s="14">
        <v>43987</v>
      </c>
      <c r="H25" s="14">
        <v>43988</v>
      </c>
      <c r="I25" s="14">
        <v>43989</v>
      </c>
      <c r="J25" s="14">
        <v>43990</v>
      </c>
      <c r="K25" s="14">
        <v>43991</v>
      </c>
      <c r="L25" s="14">
        <v>43992</v>
      </c>
      <c r="M25" s="14">
        <v>43993</v>
      </c>
      <c r="N25" s="14">
        <v>43994</v>
      </c>
      <c r="O25" s="14">
        <v>43995</v>
      </c>
      <c r="P25" s="14">
        <v>43996</v>
      </c>
      <c r="Q25" s="14">
        <v>43997</v>
      </c>
      <c r="R25" s="14">
        <v>43998</v>
      </c>
      <c r="S25" s="14">
        <v>43999</v>
      </c>
      <c r="T25" s="14">
        <v>44000</v>
      </c>
      <c r="U25" s="14">
        <v>44001</v>
      </c>
      <c r="V25" s="14">
        <v>44002</v>
      </c>
      <c r="W25" s="14">
        <v>44003</v>
      </c>
      <c r="X25" s="14">
        <v>44004</v>
      </c>
      <c r="Y25" s="14">
        <v>44005</v>
      </c>
      <c r="Z25" s="14">
        <v>44006</v>
      </c>
      <c r="AA25" s="14">
        <v>44007</v>
      </c>
      <c r="AB25" s="14">
        <v>44008</v>
      </c>
      <c r="AC25" s="14">
        <v>44009</v>
      </c>
      <c r="AD25" s="14">
        <v>44010</v>
      </c>
      <c r="AE25" s="14">
        <v>44011</v>
      </c>
      <c r="AF25" s="14">
        <v>44012</v>
      </c>
      <c r="AG25" s="14"/>
    </row>
    <row r="26" spans="1:48" ht="26" x14ac:dyDescent="0.35">
      <c r="A26" s="11" t="s">
        <v>2</v>
      </c>
      <c r="B26" s="22">
        <f>SUM(C26:AG26)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 t="shared" ref="B27:B28" si="1"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0</v>
      </c>
      <c r="B28" s="22">
        <f t="shared" si="1"/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 t="shared" ref="B30" si="2">SUM(C30:AG30)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workbookViewId="0">
      <selection activeCell="N11" sqref="N11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27</v>
      </c>
      <c r="B2" s="18" t="s">
        <v>5</v>
      </c>
    </row>
    <row r="3" spans="1:48" ht="26" x14ac:dyDescent="0.35">
      <c r="A3" s="11" t="s">
        <v>2</v>
      </c>
      <c r="B3" s="22">
        <f>B12+B20</f>
        <v>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B13+B21</f>
        <v>53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B14+B22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B16+B24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I9" s="4" t="s">
        <v>10</v>
      </c>
    </row>
    <row r="10" spans="1:48" x14ac:dyDescent="0.35">
      <c r="A10" s="21" t="s">
        <v>8</v>
      </c>
      <c r="B10" s="23"/>
      <c r="AB10" s="10"/>
    </row>
    <row r="11" spans="1:48" s="15" customFormat="1" x14ac:dyDescent="0.35">
      <c r="A11" s="12" t="s">
        <v>27</v>
      </c>
      <c r="B11" s="24" t="s">
        <v>5</v>
      </c>
      <c r="C11" s="14">
        <v>43944</v>
      </c>
      <c r="D11" s="14">
        <v>43945</v>
      </c>
      <c r="E11" s="14">
        <v>43946</v>
      </c>
      <c r="F11" s="14">
        <v>43947</v>
      </c>
      <c r="G11" s="14">
        <v>43948</v>
      </c>
      <c r="H11" s="14">
        <v>43949</v>
      </c>
      <c r="I11" s="14">
        <v>43950</v>
      </c>
      <c r="J11" s="14">
        <v>43951</v>
      </c>
    </row>
    <row r="12" spans="1:48" ht="26" x14ac:dyDescent="0.35">
      <c r="A12" s="11" t="s">
        <v>2</v>
      </c>
      <c r="B12" s="22">
        <f>SUM(C12:J12)</f>
        <v>58</v>
      </c>
      <c r="C12" s="1">
        <v>30</v>
      </c>
      <c r="D12" s="1">
        <v>28</v>
      </c>
      <c r="E12" s="1"/>
      <c r="F12" s="1"/>
      <c r="G12" s="1"/>
      <c r="H12" s="1"/>
      <c r="I12" s="1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3</v>
      </c>
      <c r="B13" s="22">
        <f>SUM(C13:J13)</f>
        <v>53</v>
      </c>
      <c r="C13" s="1">
        <v>26</v>
      </c>
      <c r="D13" s="1">
        <v>27</v>
      </c>
      <c r="E13" s="1"/>
      <c r="F13" s="1"/>
      <c r="G13" s="1"/>
      <c r="H13" s="1"/>
      <c r="I13" s="1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A14" s="11" t="s">
        <v>0</v>
      </c>
      <c r="B14" s="22">
        <f>SUM(C14:J14)</f>
        <v>1</v>
      </c>
      <c r="C14" s="1">
        <v>1</v>
      </c>
      <c r="D14" s="1"/>
      <c r="E14" s="1"/>
      <c r="F14" s="1"/>
      <c r="G14" s="1"/>
      <c r="H14" s="1"/>
      <c r="I14" s="1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35">
      <c r="B15" s="2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3.5" x14ac:dyDescent="0.35">
      <c r="A16" s="19" t="s">
        <v>11</v>
      </c>
      <c r="B16" s="22">
        <f>SUM(C16:J16)</f>
        <v>0</v>
      </c>
      <c r="C16" s="1"/>
      <c r="D16" s="1"/>
      <c r="E16" s="1"/>
      <c r="F16" s="1"/>
      <c r="G16" s="1"/>
      <c r="H16" s="1"/>
      <c r="I16" s="1"/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35">
      <c r="A18" s="21" t="s">
        <v>9</v>
      </c>
      <c r="B18" s="23"/>
      <c r="AB18" s="10"/>
    </row>
    <row r="19" spans="1:48" s="15" customFormat="1" x14ac:dyDescent="0.35">
      <c r="A19" s="12" t="s">
        <v>27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6" x14ac:dyDescent="0.3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3</v>
      </c>
      <c r="B21" s="22">
        <f t="shared" ref="B21:B22" si="0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A22" s="11" t="s">
        <v>0</v>
      </c>
      <c r="B22" s="22">
        <f t="shared" si="0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3.5" x14ac:dyDescent="0.35">
      <c r="A24" s="19" t="s">
        <v>11</v>
      </c>
      <c r="B24" s="22">
        <f t="shared" ref="B24" si="1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</vt:lpstr>
      <vt:lpstr>Lugar Center</vt:lpstr>
      <vt:lpstr>Kutaisi</vt:lpstr>
      <vt:lpstr>Batumi</vt:lpstr>
      <vt:lpstr>IDH</vt:lpstr>
      <vt:lpstr>NeoLab</vt:lpstr>
      <vt:lpstr>Batumu IDH</vt:lpstr>
      <vt:lpstr>LMA Kutaisi</vt:lpstr>
      <vt:lpstr>CITO</vt:lpstr>
      <vt:lpstr>MEGALAB</vt:lpstr>
      <vt:lpstr>MOLECULAR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2020-04-25T07:39:44Z</dcterms:modified>
</cp:coreProperties>
</file>